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K21" i="1"/>
  <c r="J21"/>
  <c r="K20"/>
  <c r="J20"/>
  <c r="K19"/>
  <c r="J19"/>
  <c r="K18"/>
  <c r="J18"/>
  <c r="K17"/>
  <c r="J17"/>
  <c r="I17"/>
  <c r="H17"/>
  <c r="G17"/>
  <c r="F17"/>
  <c r="E17"/>
  <c r="D17"/>
  <c r="C17"/>
  <c r="B17"/>
  <c r="K15"/>
  <c r="J15"/>
  <c r="K14"/>
  <c r="J14"/>
  <c r="K12"/>
  <c r="K11" s="1"/>
  <c r="J12"/>
  <c r="J11" s="1"/>
  <c r="I11"/>
  <c r="H11"/>
  <c r="G11"/>
  <c r="F11"/>
  <c r="E11"/>
  <c r="D11"/>
  <c r="C11"/>
  <c r="B11"/>
  <c r="K10"/>
  <c r="J10"/>
  <c r="K9"/>
  <c r="J9"/>
  <c r="K8"/>
  <c r="J8"/>
  <c r="I8"/>
  <c r="H8"/>
  <c r="G8"/>
  <c r="F8"/>
  <c r="E8"/>
  <c r="D8"/>
  <c r="C8"/>
  <c r="B8"/>
  <c r="K6"/>
  <c r="J6"/>
  <c r="K5"/>
  <c r="K4" s="1"/>
  <c r="K16" s="1"/>
  <c r="K22" s="1"/>
  <c r="J5"/>
  <c r="J4" s="1"/>
  <c r="I4"/>
  <c r="I16" s="1"/>
  <c r="I22" s="1"/>
  <c r="H4"/>
  <c r="H16" s="1"/>
  <c r="H22" s="1"/>
  <c r="G4"/>
  <c r="G16" s="1"/>
  <c r="G22" s="1"/>
  <c r="F4"/>
  <c r="F16" s="1"/>
  <c r="F22" s="1"/>
  <c r="E4"/>
  <c r="E16" s="1"/>
  <c r="E22" s="1"/>
  <c r="D4"/>
  <c r="D16" s="1"/>
  <c r="D22" s="1"/>
  <c r="C4"/>
  <c r="C16" s="1"/>
  <c r="C22" s="1"/>
  <c r="B4"/>
  <c r="B16" s="1"/>
  <c r="B22" s="1"/>
  <c r="J16" l="1"/>
  <c r="J22" s="1"/>
</calcChain>
</file>

<file path=xl/sharedStrings.xml><?xml version="1.0" encoding="utf-8"?>
<sst xmlns="http://schemas.openxmlformats.org/spreadsheetml/2006/main" count="32" uniqueCount="32">
  <si>
    <t>2017-2018   ÖĞRETİM YILINA AİT İSTATİSTİKİ BİLGİLER ( RESMİ+ÖZEL )</t>
  </si>
  <si>
    <t>2017-2018   ÖĞRETİM YILI (RESMi+ÖZEL)</t>
  </si>
  <si>
    <t>OKUL/KURUM/SINIF SAYISI</t>
  </si>
  <si>
    <t>ÖĞRENCİ SAYISI</t>
  </si>
  <si>
    <t>ÖĞRETMEN SAYISI</t>
  </si>
  <si>
    <t>ŞUBE SAYISI</t>
  </si>
  <si>
    <t>DERSLİK SAYISI</t>
  </si>
  <si>
    <t>BİR DERSLİĞE DÜŞEN ÖĞRENCİ SAYISI</t>
  </si>
  <si>
    <t>BİR ŞUBEYE DÜŞEN ÖĞRENCİ SAYISI</t>
  </si>
  <si>
    <t>BİR ÖĞRETMENE DÜŞEN ÖĞRENCİ SAYISI</t>
  </si>
  <si>
    <t>ERKEK</t>
  </si>
  <si>
    <t>KIZ</t>
  </si>
  <si>
    <t>TOPLAM</t>
  </si>
  <si>
    <t xml:space="preserve"> OKUL ÖNCESİ TOPLAMI </t>
  </si>
  <si>
    <t xml:space="preserve">    Anaokulu</t>
  </si>
  <si>
    <t xml:space="preserve">    Anasınıfı</t>
  </si>
  <si>
    <t xml:space="preserve">    Özel Eğitim Anaokulu</t>
  </si>
  <si>
    <t xml:space="preserve">  İLKOKUL TOPLAMI</t>
  </si>
  <si>
    <t xml:space="preserve">      İlkokul</t>
  </si>
  <si>
    <t xml:space="preserve">      Özel eğitim İlkokulu</t>
  </si>
  <si>
    <t xml:space="preserve"> ORTAOKUL TOPLAMI</t>
  </si>
  <si>
    <t xml:space="preserve">      Ortaokul</t>
  </si>
  <si>
    <t xml:space="preserve">      YİBO</t>
  </si>
  <si>
    <t xml:space="preserve">      İmam Hatip  Ortaokulu</t>
  </si>
  <si>
    <t xml:space="preserve">      Özel Eğitim Ortaokulu</t>
  </si>
  <si>
    <t>TEMEL EĞİTİM TOPLAMI</t>
  </si>
  <si>
    <t xml:space="preserve"> ORTAÖĞRETİM TOPLAMI</t>
  </si>
  <si>
    <t xml:space="preserve">      Genel Ortaöğretim</t>
  </si>
  <si>
    <t xml:space="preserve">      Mesleki ve Teknik  Ortaöğretim </t>
  </si>
  <si>
    <t xml:space="preserve">      Din Öğretimi</t>
  </si>
  <si>
    <t xml:space="preserve">      Özel Eğitim Lisesi</t>
  </si>
  <si>
    <t>ÖRGÜN EĞİTİM TOPLAMI</t>
  </si>
</sst>
</file>

<file path=xl/styles.xml><?xml version="1.0" encoding="utf-8"?>
<styleSheet xmlns="http://schemas.openxmlformats.org/spreadsheetml/2006/main">
  <numFmts count="1">
    <numFmt numFmtId="164" formatCode="#\ ##0"/>
  </numFmts>
  <fonts count="1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Arial Tur"/>
      <family val="2"/>
      <charset val="162"/>
    </font>
    <font>
      <b/>
      <sz val="10"/>
      <name val="Arial Tur"/>
      <charset val="162"/>
    </font>
    <font>
      <b/>
      <sz val="9"/>
      <name val="Arial Tur"/>
      <family val="2"/>
      <charset val="16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0" fillId="0" borderId="5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L2" sqref="L2"/>
    </sheetView>
  </sheetViews>
  <sheetFormatPr defaultRowHeight="15"/>
  <cols>
    <col min="1" max="1" width="41.28515625" customWidth="1"/>
    <col min="2" max="2" width="9" customWidth="1"/>
    <col min="11" max="11" width="13.7109375" customWidth="1"/>
  </cols>
  <sheetData>
    <row r="1" spans="1:11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thickTop="1" thickBot="1">
      <c r="A2" s="2" t="s">
        <v>1</v>
      </c>
      <c r="B2" s="3" t="s">
        <v>2</v>
      </c>
      <c r="C2" s="4" t="s">
        <v>3</v>
      </c>
      <c r="D2" s="5"/>
      <c r="E2" s="6"/>
      <c r="F2" s="3" t="s">
        <v>4</v>
      </c>
      <c r="G2" s="3" t="s">
        <v>5</v>
      </c>
      <c r="H2" s="3" t="s">
        <v>6</v>
      </c>
      <c r="I2" s="7" t="s">
        <v>7</v>
      </c>
      <c r="J2" s="7" t="s">
        <v>8</v>
      </c>
      <c r="K2" s="7" t="s">
        <v>9</v>
      </c>
    </row>
    <row r="3" spans="1:11" ht="54" customHeight="1" thickTop="1" thickBot="1">
      <c r="A3" s="2"/>
      <c r="B3" s="3"/>
      <c r="C3" s="8" t="s">
        <v>10</v>
      </c>
      <c r="D3" s="8" t="s">
        <v>11</v>
      </c>
      <c r="E3" s="8" t="s">
        <v>12</v>
      </c>
      <c r="F3" s="3"/>
      <c r="G3" s="3"/>
      <c r="H3" s="3"/>
      <c r="I3" s="7"/>
      <c r="J3" s="7"/>
      <c r="K3" s="7"/>
    </row>
    <row r="4" spans="1:11" ht="17.25" thickTop="1" thickBot="1">
      <c r="A4" s="9" t="s">
        <v>13</v>
      </c>
      <c r="B4" s="10">
        <f t="shared" ref="B4:H4" si="0">B5+B6+B7</f>
        <v>83</v>
      </c>
      <c r="C4" s="10">
        <f t="shared" si="0"/>
        <v>3352</v>
      </c>
      <c r="D4" s="10">
        <f t="shared" si="0"/>
        <v>2246</v>
      </c>
      <c r="E4" s="10">
        <f>E5+E6+E7</f>
        <v>6388</v>
      </c>
      <c r="F4" s="10">
        <f t="shared" si="0"/>
        <v>326</v>
      </c>
      <c r="G4" s="10">
        <f t="shared" si="0"/>
        <v>369</v>
      </c>
      <c r="H4" s="10">
        <f t="shared" si="0"/>
        <v>300</v>
      </c>
      <c r="I4" s="10">
        <f>(I5+I6+I7)/3</f>
        <v>11.333333333333334</v>
      </c>
      <c r="J4" s="10">
        <f>(J5+J6)/2</f>
        <v>16.956512042818911</v>
      </c>
      <c r="K4" s="10">
        <f>(K5+K6)/2</f>
        <v>19.569581359621047</v>
      </c>
    </row>
    <row r="5" spans="1:11" ht="17.25" thickTop="1" thickBot="1">
      <c r="A5" s="11" t="s">
        <v>14</v>
      </c>
      <c r="B5" s="12">
        <v>19</v>
      </c>
      <c r="C5" s="12">
        <v>1106</v>
      </c>
      <c r="D5" s="12">
        <v>990</v>
      </c>
      <c r="E5" s="12">
        <v>2086</v>
      </c>
      <c r="F5" s="12">
        <v>107</v>
      </c>
      <c r="G5" s="12">
        <v>133</v>
      </c>
      <c r="H5" s="12">
        <v>96</v>
      </c>
      <c r="I5" s="12">
        <v>20</v>
      </c>
      <c r="J5" s="12">
        <f>E5/G5</f>
        <v>15.684210526315789</v>
      </c>
      <c r="K5" s="12">
        <f>E5/F5</f>
        <v>19.495327102803738</v>
      </c>
    </row>
    <row r="6" spans="1:11" ht="17.25" thickTop="1" thickBot="1">
      <c r="A6" s="11" t="s">
        <v>15</v>
      </c>
      <c r="B6" s="12">
        <v>64</v>
      </c>
      <c r="C6" s="12">
        <v>2246</v>
      </c>
      <c r="D6" s="12">
        <v>1256</v>
      </c>
      <c r="E6" s="12">
        <v>4302</v>
      </c>
      <c r="F6" s="12">
        <v>219</v>
      </c>
      <c r="G6" s="12">
        <v>236</v>
      </c>
      <c r="H6" s="12">
        <v>204</v>
      </c>
      <c r="I6" s="12">
        <v>14</v>
      </c>
      <c r="J6" s="12">
        <f>E6/G6</f>
        <v>18.228813559322035</v>
      </c>
      <c r="K6" s="12">
        <f>E6/F6</f>
        <v>19.643835616438356</v>
      </c>
    </row>
    <row r="7" spans="1:11" ht="17.25" thickTop="1" thickBot="1">
      <c r="A7" s="11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7.25" thickTop="1" thickBot="1">
      <c r="A8" s="13" t="s">
        <v>17</v>
      </c>
      <c r="B8" s="10">
        <f t="shared" ref="B8:H8" si="1">B9+B10</f>
        <v>47</v>
      </c>
      <c r="C8" s="10">
        <f t="shared" si="1"/>
        <v>17665</v>
      </c>
      <c r="D8" s="10">
        <f t="shared" si="1"/>
        <v>16361</v>
      </c>
      <c r="E8" s="10">
        <f>E9+E10</f>
        <v>34026</v>
      </c>
      <c r="F8" s="14">
        <f t="shared" si="1"/>
        <v>1437</v>
      </c>
      <c r="G8" s="10">
        <f t="shared" si="1"/>
        <v>1245</v>
      </c>
      <c r="H8" s="10">
        <f t="shared" si="1"/>
        <v>957</v>
      </c>
      <c r="I8" s="10">
        <f>(I9+I10)/2</f>
        <v>13</v>
      </c>
      <c r="J8" s="10">
        <f>(J9+J10)/2</f>
        <v>16.364011456442832</v>
      </c>
      <c r="K8" s="10">
        <f>(K9+K10)/2</f>
        <v>16.614556962025318</v>
      </c>
    </row>
    <row r="9" spans="1:11" ht="17.25" thickTop="1" thickBot="1">
      <c r="A9" s="11" t="s">
        <v>18</v>
      </c>
      <c r="B9" s="12">
        <v>44</v>
      </c>
      <c r="C9" s="12">
        <v>17571</v>
      </c>
      <c r="D9" s="12">
        <v>16314</v>
      </c>
      <c r="E9" s="12">
        <v>33885</v>
      </c>
      <c r="F9" s="12">
        <v>1422</v>
      </c>
      <c r="G9" s="12">
        <v>1216</v>
      </c>
      <c r="H9" s="12">
        <v>920</v>
      </c>
      <c r="I9" s="12">
        <v>22</v>
      </c>
      <c r="J9" s="12">
        <f>E9/G9</f>
        <v>27.865953947368421</v>
      </c>
      <c r="K9" s="12">
        <f>E9/F9</f>
        <v>23.829113924050635</v>
      </c>
    </row>
    <row r="10" spans="1:11" ht="17.25" thickTop="1" thickBot="1">
      <c r="A10" s="11" t="s">
        <v>19</v>
      </c>
      <c r="B10" s="12">
        <v>3</v>
      </c>
      <c r="C10" s="12">
        <v>94</v>
      </c>
      <c r="D10" s="12">
        <v>47</v>
      </c>
      <c r="E10" s="12">
        <v>141</v>
      </c>
      <c r="F10" s="12">
        <v>15</v>
      </c>
      <c r="G10" s="12">
        <v>29</v>
      </c>
      <c r="H10" s="12">
        <v>37</v>
      </c>
      <c r="I10" s="12">
        <v>4</v>
      </c>
      <c r="J10" s="12">
        <f>E10/G10</f>
        <v>4.8620689655172411</v>
      </c>
      <c r="K10" s="12">
        <f>E10/F10</f>
        <v>9.4</v>
      </c>
    </row>
    <row r="11" spans="1:11" ht="17.25" thickTop="1" thickBot="1">
      <c r="A11" s="15" t="s">
        <v>20</v>
      </c>
      <c r="B11" s="10">
        <f t="shared" ref="B11:H11" si="2">B12+B13+B14+B15</f>
        <v>53</v>
      </c>
      <c r="C11" s="10">
        <f t="shared" si="2"/>
        <v>17813</v>
      </c>
      <c r="D11" s="10">
        <f t="shared" si="2"/>
        <v>17165</v>
      </c>
      <c r="E11" s="10">
        <f>E12+E13+E14+E15</f>
        <v>34978</v>
      </c>
      <c r="F11" s="10">
        <f t="shared" si="2"/>
        <v>1900</v>
      </c>
      <c r="G11" s="10">
        <f t="shared" si="2"/>
        <v>1312</v>
      </c>
      <c r="H11" s="10">
        <f t="shared" si="2"/>
        <v>954</v>
      </c>
      <c r="I11" s="10">
        <f>(I12+I14+I13+I15)/3</f>
        <v>23.666666666666668</v>
      </c>
      <c r="J11" s="10">
        <f>(J12+J14+J15)/3</f>
        <v>18.239230030795003</v>
      </c>
      <c r="K11" s="10">
        <f>(K12+K14+K15)/3</f>
        <v>14.134569551320974</v>
      </c>
    </row>
    <row r="12" spans="1:11" ht="17.25" thickTop="1" thickBot="1">
      <c r="A12" s="11" t="s">
        <v>21</v>
      </c>
      <c r="B12" s="12">
        <v>42</v>
      </c>
      <c r="C12" s="12">
        <v>16360</v>
      </c>
      <c r="D12" s="12">
        <v>15363</v>
      </c>
      <c r="E12" s="12">
        <v>31723</v>
      </c>
      <c r="F12" s="12">
        <v>1709</v>
      </c>
      <c r="G12" s="12">
        <v>1143</v>
      </c>
      <c r="H12" s="12">
        <v>809</v>
      </c>
      <c r="I12" s="12">
        <v>26</v>
      </c>
      <c r="J12" s="12">
        <f>E12/G12</f>
        <v>27.754155730533682</v>
      </c>
      <c r="K12" s="12">
        <f>E12/F12</f>
        <v>18.562317144528965</v>
      </c>
    </row>
    <row r="13" spans="1:11" ht="17.25" thickTop="1" thickBot="1">
      <c r="A13" s="11" t="s">
        <v>22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7.25" thickTop="1" thickBot="1">
      <c r="A14" s="11" t="s">
        <v>23</v>
      </c>
      <c r="B14" s="12">
        <v>8</v>
      </c>
      <c r="C14" s="12">
        <v>1360</v>
      </c>
      <c r="D14" s="12">
        <v>1760</v>
      </c>
      <c r="E14" s="12">
        <v>3120</v>
      </c>
      <c r="F14" s="12">
        <v>159</v>
      </c>
      <c r="G14" s="12">
        <v>138</v>
      </c>
      <c r="H14" s="12">
        <v>139</v>
      </c>
      <c r="I14" s="12">
        <v>22</v>
      </c>
      <c r="J14" s="12">
        <f>E14/G14</f>
        <v>22.608695652173914</v>
      </c>
      <c r="K14" s="12">
        <f>E14/F14</f>
        <v>19.622641509433961</v>
      </c>
    </row>
    <row r="15" spans="1:11" ht="17.25" thickTop="1" thickBot="1">
      <c r="A15" s="11" t="s">
        <v>24</v>
      </c>
      <c r="B15" s="12">
        <v>3</v>
      </c>
      <c r="C15" s="12">
        <v>93</v>
      </c>
      <c r="D15" s="12">
        <v>42</v>
      </c>
      <c r="E15" s="12">
        <v>135</v>
      </c>
      <c r="F15" s="12">
        <v>32</v>
      </c>
      <c r="G15" s="12">
        <v>31</v>
      </c>
      <c r="H15" s="12">
        <v>6</v>
      </c>
      <c r="I15" s="12">
        <v>23</v>
      </c>
      <c r="J15" s="12">
        <f>E15/G15</f>
        <v>4.354838709677419</v>
      </c>
      <c r="K15" s="12">
        <f>E15/F15</f>
        <v>4.21875</v>
      </c>
    </row>
    <row r="16" spans="1:11" ht="17.25" thickTop="1" thickBot="1">
      <c r="A16" s="9" t="s">
        <v>25</v>
      </c>
      <c r="B16" s="10">
        <f t="shared" ref="B16:H16" si="3">B4+B8+B11</f>
        <v>183</v>
      </c>
      <c r="C16" s="10">
        <f t="shared" si="3"/>
        <v>38830</v>
      </c>
      <c r="D16" s="10">
        <f t="shared" si="3"/>
        <v>35772</v>
      </c>
      <c r="E16" s="10">
        <f>E4+E8+E11</f>
        <v>75392</v>
      </c>
      <c r="F16" s="10">
        <f t="shared" si="3"/>
        <v>3663</v>
      </c>
      <c r="G16" s="10">
        <f t="shared" si="3"/>
        <v>2926</v>
      </c>
      <c r="H16" s="10">
        <f t="shared" si="3"/>
        <v>2211</v>
      </c>
      <c r="I16" s="10">
        <f>(I4+I8+I11)/3</f>
        <v>16</v>
      </c>
      <c r="J16" s="10">
        <f>(J4+J8+J11)/3</f>
        <v>17.186584510018914</v>
      </c>
      <c r="K16" s="10">
        <f>(K4+K8+K11)/3</f>
        <v>16.772902624322445</v>
      </c>
    </row>
    <row r="17" spans="1:11" ht="17.25" thickTop="1" thickBot="1">
      <c r="A17" s="13" t="s">
        <v>26</v>
      </c>
      <c r="B17" s="10">
        <f t="shared" ref="B17:H17" si="4">B18+B19+B20+B21</f>
        <v>47</v>
      </c>
      <c r="C17" s="10">
        <f t="shared" si="4"/>
        <v>12069</v>
      </c>
      <c r="D17" s="10">
        <f t="shared" si="4"/>
        <v>11256</v>
      </c>
      <c r="E17" s="10">
        <f>E18+E19+E20+E21</f>
        <v>23055</v>
      </c>
      <c r="F17" s="10">
        <f t="shared" si="4"/>
        <v>1827</v>
      </c>
      <c r="G17" s="10">
        <f t="shared" si="4"/>
        <v>1212</v>
      </c>
      <c r="H17" s="10">
        <f t="shared" si="4"/>
        <v>952</v>
      </c>
      <c r="I17" s="10">
        <f>(I18+I19+I20+I21)/4</f>
        <v>17.5</v>
      </c>
      <c r="J17" s="10">
        <f>(J18+J19+J20+J21)/4</f>
        <v>20.059127196928326</v>
      </c>
      <c r="K17" s="10">
        <f>(K18+K19+K20+K21)/4</f>
        <v>12.195714672477745</v>
      </c>
    </row>
    <row r="18" spans="1:11" ht="17.25" thickTop="1" thickBot="1">
      <c r="A18" s="11" t="s">
        <v>27</v>
      </c>
      <c r="B18" s="12">
        <v>19</v>
      </c>
      <c r="C18" s="12">
        <v>3903</v>
      </c>
      <c r="D18" s="12">
        <v>4630</v>
      </c>
      <c r="E18" s="12">
        <v>8263</v>
      </c>
      <c r="F18" s="12">
        <v>661</v>
      </c>
      <c r="G18" s="12">
        <v>420</v>
      </c>
      <c r="H18" s="12">
        <v>408</v>
      </c>
      <c r="I18" s="12">
        <v>21</v>
      </c>
      <c r="J18" s="12">
        <f>E18/G18</f>
        <v>19.673809523809524</v>
      </c>
      <c r="K18" s="12">
        <f>E18/F18</f>
        <v>12.500756429652043</v>
      </c>
    </row>
    <row r="19" spans="1:11" ht="17.25" thickTop="1" thickBot="1">
      <c r="A19" s="11" t="s">
        <v>28</v>
      </c>
      <c r="B19" s="12">
        <v>20</v>
      </c>
      <c r="C19" s="12">
        <v>7467</v>
      </c>
      <c r="D19" s="12">
        <v>5819</v>
      </c>
      <c r="E19" s="12">
        <v>13286</v>
      </c>
      <c r="F19" s="12">
        <v>1029</v>
      </c>
      <c r="G19" s="12">
        <v>713</v>
      </c>
      <c r="H19" s="12">
        <v>416</v>
      </c>
      <c r="I19" s="12">
        <v>26</v>
      </c>
      <c r="J19" s="12">
        <f>E19/G19</f>
        <v>18.633941093969145</v>
      </c>
      <c r="K19" s="12">
        <f>E19/F19</f>
        <v>12.911564625850341</v>
      </c>
    </row>
    <row r="20" spans="1:11" ht="17.25" thickTop="1" thickBot="1">
      <c r="A20" s="11" t="s">
        <v>29</v>
      </c>
      <c r="B20" s="12">
        <v>6</v>
      </c>
      <c r="C20" s="12">
        <v>489</v>
      </c>
      <c r="D20" s="12">
        <v>688</v>
      </c>
      <c r="E20" s="12">
        <v>1177</v>
      </c>
      <c r="F20" s="12">
        <v>62</v>
      </c>
      <c r="G20" s="12">
        <v>34</v>
      </c>
      <c r="H20" s="12">
        <v>98</v>
      </c>
      <c r="I20" s="12">
        <v>12</v>
      </c>
      <c r="J20" s="12">
        <f>E20/G20</f>
        <v>34.617647058823529</v>
      </c>
      <c r="K20" s="12">
        <f>E20/F20</f>
        <v>18.983870967741936</v>
      </c>
    </row>
    <row r="21" spans="1:11" ht="17.25" thickTop="1" thickBot="1">
      <c r="A21" s="11" t="s">
        <v>30</v>
      </c>
      <c r="B21" s="12">
        <v>2</v>
      </c>
      <c r="C21" s="12">
        <v>210</v>
      </c>
      <c r="D21" s="12">
        <v>119</v>
      </c>
      <c r="E21" s="12">
        <v>329</v>
      </c>
      <c r="F21" s="12">
        <v>75</v>
      </c>
      <c r="G21" s="12">
        <v>45</v>
      </c>
      <c r="H21" s="12">
        <v>30</v>
      </c>
      <c r="I21" s="12">
        <v>11</v>
      </c>
      <c r="J21" s="12">
        <f>E21/G21</f>
        <v>7.3111111111111109</v>
      </c>
      <c r="K21" s="12">
        <f>E21/F21</f>
        <v>4.3866666666666667</v>
      </c>
    </row>
    <row r="22" spans="1:11" ht="17.25" thickTop="1" thickBot="1">
      <c r="A22" s="16" t="s">
        <v>31</v>
      </c>
      <c r="B22" s="10">
        <f t="shared" ref="B22:H22" si="5">B16+B17</f>
        <v>230</v>
      </c>
      <c r="C22" s="10">
        <f t="shared" si="5"/>
        <v>50899</v>
      </c>
      <c r="D22" s="10">
        <f t="shared" si="5"/>
        <v>47028</v>
      </c>
      <c r="E22" s="10">
        <f>E16+E17</f>
        <v>98447</v>
      </c>
      <c r="F22" s="10">
        <f t="shared" si="5"/>
        <v>5490</v>
      </c>
      <c r="G22" s="10">
        <f t="shared" si="5"/>
        <v>4138</v>
      </c>
      <c r="H22" s="10">
        <f t="shared" si="5"/>
        <v>3163</v>
      </c>
      <c r="I22" s="10">
        <f>(I16+I17)/2</f>
        <v>16.75</v>
      </c>
      <c r="J22" s="10">
        <f>(J16+J17)/2</f>
        <v>18.62285585347362</v>
      </c>
      <c r="K22" s="10">
        <f>(K16+K17)/2</f>
        <v>14.484308648400095</v>
      </c>
    </row>
    <row r="23" spans="1:11" ht="15.75" thickTop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mergeCells count="11">
    <mergeCell ref="A23:K24"/>
    <mergeCell ref="A1:K1"/>
    <mergeCell ref="A2:A3"/>
    <mergeCell ref="B2:B3"/>
    <mergeCell ref="C2:E2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2018-04-02T09:11:13Z</dcterms:modified>
</cp:coreProperties>
</file>