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K20" i="1"/>
  <c r="J20"/>
  <c r="E20"/>
  <c r="I20" s="1"/>
  <c r="K19"/>
  <c r="K18" s="1"/>
  <c r="J19"/>
  <c r="E19"/>
  <c r="I19" s="1"/>
  <c r="I18" s="1"/>
  <c r="J18"/>
  <c r="H18"/>
  <c r="G18"/>
  <c r="F18"/>
  <c r="D18"/>
  <c r="C18"/>
  <c r="B18"/>
  <c r="K13"/>
  <c r="J13"/>
  <c r="E13"/>
  <c r="I13" s="1"/>
  <c r="J12"/>
  <c r="G12"/>
  <c r="I10"/>
  <c r="E10"/>
  <c r="J10" s="1"/>
  <c r="J9" s="1"/>
  <c r="I9"/>
  <c r="G9"/>
  <c r="E8"/>
  <c r="I7"/>
  <c r="E7"/>
  <c r="J7" s="1"/>
  <c r="I6"/>
  <c r="I5" s="1"/>
  <c r="I17" s="1"/>
  <c r="I23" s="1"/>
  <c r="E6"/>
  <c r="J6" s="1"/>
  <c r="J5" s="1"/>
  <c r="J17" s="1"/>
  <c r="J23" s="1"/>
  <c r="H5"/>
  <c r="H17" s="1"/>
  <c r="H23" s="1"/>
  <c r="G5"/>
  <c r="G17" s="1"/>
  <c r="G23" s="1"/>
  <c r="F5"/>
  <c r="F17" s="1"/>
  <c r="F23" s="1"/>
  <c r="E5"/>
  <c r="E17" s="1"/>
  <c r="D5"/>
  <c r="D17" s="1"/>
  <c r="D23" s="1"/>
  <c r="C5"/>
  <c r="C17" s="1"/>
  <c r="C23" s="1"/>
  <c r="B5"/>
  <c r="B17" s="1"/>
  <c r="B23" s="1"/>
  <c r="K6" l="1"/>
  <c r="K5" s="1"/>
  <c r="K17" s="1"/>
  <c r="K23" s="1"/>
  <c r="K7"/>
  <c r="K10"/>
  <c r="E18"/>
  <c r="E23" s="1"/>
</calcChain>
</file>

<file path=xl/sharedStrings.xml><?xml version="1.0" encoding="utf-8"?>
<sst xmlns="http://schemas.openxmlformats.org/spreadsheetml/2006/main" count="34" uniqueCount="32">
  <si>
    <t>2017-2018 ÖĞRETİM YILINA AİT İSTATİSTİKİ BİLGİLER ( ÖZEL )</t>
  </si>
  <si>
    <t>2017-2018  ÖĞRETİM YILI (ÖZEL)</t>
  </si>
  <si>
    <t>OKUL/KURUM/SINIF SAYISI</t>
  </si>
  <si>
    <t>ÖĞRENCİ SAYISI</t>
  </si>
  <si>
    <t>ÖĞRETMEN SAYISI</t>
  </si>
  <si>
    <t>ŞUBE SAYISI</t>
  </si>
  <si>
    <t>DERSLİK SAYISI</t>
  </si>
  <si>
    <t>BİR DERSLİĞE DÜŞEN ÖĞRENCİ SAYISI</t>
  </si>
  <si>
    <t>BİR ŞUBEYE DÜŞEN ÖĞRENCİ SAYISI</t>
  </si>
  <si>
    <t>BİR ÖĞRETMENE DÜŞEN ÖĞRENCİ SAYISI</t>
  </si>
  <si>
    <t>ERKEK</t>
  </si>
  <si>
    <t>KIZ</t>
  </si>
  <si>
    <t>TOPLAM</t>
  </si>
  <si>
    <t xml:space="preserve">ÖZEL OKUL ÖNCESİ TOPLAMI </t>
  </si>
  <si>
    <t xml:space="preserve">    Anaokulu</t>
  </si>
  <si>
    <t xml:space="preserve">    Anasınıfı</t>
  </si>
  <si>
    <t xml:space="preserve">   Özel Eğitim Anaokulu</t>
  </si>
  <si>
    <t>ÖZEL İLkOKUL TOPLAMI</t>
  </si>
  <si>
    <t xml:space="preserve">      İlkokul</t>
  </si>
  <si>
    <t xml:space="preserve">     Özel Eğitim İlkokulu</t>
  </si>
  <si>
    <t>ÖZEL ORTAOKUL TOPLAMI</t>
  </si>
  <si>
    <t xml:space="preserve">      Ortaokul</t>
  </si>
  <si>
    <t xml:space="preserve">      YİBO</t>
  </si>
  <si>
    <t xml:space="preserve">      İmam Hatip  Ortaokulu</t>
  </si>
  <si>
    <t xml:space="preserve">      Özel Eğitim Ortaokulu</t>
  </si>
  <si>
    <t>ÖZEL TEMEL EĞİTİM TOPLAMI</t>
  </si>
  <si>
    <t>ÖZEL  ORTAÖĞRETİM TOPLAMI</t>
  </si>
  <si>
    <t xml:space="preserve">      Genel Ortaöğretim</t>
  </si>
  <si>
    <t xml:space="preserve">      Mesleki ve Teknik  Ortaöğretim </t>
  </si>
  <si>
    <t xml:space="preserve">      Din Öğretimi</t>
  </si>
  <si>
    <t xml:space="preserve">      Özel Eğitim Lisesi</t>
  </si>
  <si>
    <t>ÖZEL ÖRGÜN EĞİTİM TOPLAMI</t>
  </si>
</sst>
</file>

<file path=xl/styles.xml><?xml version="1.0" encoding="utf-8"?>
<styleSheet xmlns="http://schemas.openxmlformats.org/spreadsheetml/2006/main">
  <numFmts count="1">
    <numFmt numFmtId="164" formatCode="#\ ##0"/>
  </numFmts>
  <fonts count="17">
    <font>
      <sz val="11"/>
      <color theme="1"/>
      <name val="Calibri"/>
      <family val="2"/>
      <charset val="162"/>
      <scheme val="minor"/>
    </font>
    <font>
      <b/>
      <sz val="12"/>
      <color theme="4" tint="-0.249977111117893"/>
      <name val="Arial Tur"/>
      <family val="2"/>
      <charset val="162"/>
    </font>
    <font>
      <b/>
      <sz val="11"/>
      <name val="Arial Tur"/>
      <family val="2"/>
      <charset val="162"/>
    </font>
    <font>
      <b/>
      <sz val="10"/>
      <name val="Arial Tur"/>
      <family val="2"/>
      <charset val="162"/>
    </font>
    <font>
      <b/>
      <sz val="12"/>
      <name val="Arial Tur"/>
      <family val="2"/>
      <charset val="162"/>
    </font>
    <font>
      <b/>
      <sz val="8"/>
      <name val="Arial Tur"/>
      <family val="2"/>
      <charset val="162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  <charset val="162"/>
    </font>
    <font>
      <sz val="12"/>
      <name val="Arial"/>
      <family val="2"/>
      <charset val="162"/>
    </font>
    <font>
      <u/>
      <sz val="10"/>
      <color theme="10"/>
      <name val="Arial"/>
      <family val="2"/>
      <charset val="162"/>
    </font>
    <font>
      <sz val="12"/>
      <color indexed="10"/>
      <name val="Arial"/>
      <family val="2"/>
      <charset val="162"/>
    </font>
    <font>
      <sz val="1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/>
    </xf>
    <xf numFmtId="164" fontId="7" fillId="3" borderId="2" xfId="0" applyNumberFormat="1" applyFont="1" applyFill="1" applyBorder="1" applyAlignment="1">
      <alignment horizontal="center"/>
    </xf>
    <xf numFmtId="164" fontId="8" fillId="3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left"/>
    </xf>
    <xf numFmtId="164" fontId="10" fillId="2" borderId="2" xfId="0" applyNumberFormat="1" applyFont="1" applyFill="1" applyBorder="1" applyAlignment="1">
      <alignment horizontal="center"/>
    </xf>
    <xf numFmtId="164" fontId="11" fillId="2" borderId="2" xfId="0" applyNumberFormat="1" applyFont="1" applyFill="1" applyBorder="1" applyAlignment="1">
      <alignment horizontal="center"/>
    </xf>
    <xf numFmtId="0" fontId="6" fillId="3" borderId="2" xfId="0" applyFont="1" applyFill="1" applyBorder="1"/>
    <xf numFmtId="164" fontId="12" fillId="2" borderId="2" xfId="0" applyNumberFormat="1" applyFont="1" applyFill="1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left"/>
    </xf>
    <xf numFmtId="0" fontId="11" fillId="2" borderId="2" xfId="1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>
      <alignment horizontal="left"/>
    </xf>
    <xf numFmtId="0" fontId="0" fillId="4" borderId="0" xfId="0" applyFill="1" applyBorder="1"/>
    <xf numFmtId="164" fontId="15" fillId="4" borderId="0" xfId="0" applyNumberFormat="1" applyFont="1" applyFill="1" applyBorder="1"/>
    <xf numFmtId="0" fontId="16" fillId="0" borderId="0" xfId="0" applyFont="1"/>
    <xf numFmtId="0" fontId="16" fillId="5" borderId="0" xfId="0" applyFont="1" applyFill="1"/>
    <xf numFmtId="164" fontId="16" fillId="4" borderId="0" xfId="0" applyNumberFormat="1" applyFont="1" applyFill="1" applyBorder="1"/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activeCell="M7" sqref="M7"/>
    </sheetView>
  </sheetViews>
  <sheetFormatPr defaultRowHeight="15"/>
  <cols>
    <col min="1" max="1" width="49.140625" customWidth="1"/>
    <col min="9" max="9" width="16.140625" customWidth="1"/>
    <col min="10" max="10" width="15.7109375" customWidth="1"/>
    <col min="11" max="11" width="19.140625" customWidth="1"/>
  </cols>
  <sheetData>
    <row r="1" spans="1:11" ht="16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6.5" thickTop="1" thickBot="1">
      <c r="A2" s="2" t="s">
        <v>1</v>
      </c>
      <c r="B2" s="3" t="s">
        <v>2</v>
      </c>
      <c r="C2" s="4" t="s">
        <v>3</v>
      </c>
      <c r="D2" s="5"/>
      <c r="E2" s="6"/>
      <c r="F2" s="7" t="s">
        <v>4</v>
      </c>
      <c r="G2" s="7" t="s">
        <v>5</v>
      </c>
      <c r="H2" s="7" t="s">
        <v>6</v>
      </c>
      <c r="I2" s="8" t="s">
        <v>7</v>
      </c>
      <c r="J2" s="8" t="s">
        <v>8</v>
      </c>
      <c r="K2" s="8" t="s">
        <v>9</v>
      </c>
    </row>
    <row r="3" spans="1:11" ht="16.5" thickTop="1" thickBot="1">
      <c r="A3" s="2"/>
      <c r="B3" s="3"/>
      <c r="C3" s="9" t="s">
        <v>10</v>
      </c>
      <c r="D3" s="9" t="s">
        <v>11</v>
      </c>
      <c r="E3" s="9"/>
      <c r="F3" s="7"/>
      <c r="G3" s="7"/>
      <c r="H3" s="7"/>
      <c r="I3" s="8"/>
      <c r="J3" s="8"/>
      <c r="K3" s="8"/>
    </row>
    <row r="4" spans="1:11" ht="64.5" customHeight="1" thickTop="1" thickBot="1">
      <c r="A4" s="2"/>
      <c r="B4" s="3"/>
      <c r="C4" s="10" t="s">
        <v>10</v>
      </c>
      <c r="D4" s="10" t="s">
        <v>11</v>
      </c>
      <c r="E4" s="10" t="s">
        <v>12</v>
      </c>
      <c r="F4" s="7"/>
      <c r="G4" s="7"/>
      <c r="H4" s="7"/>
      <c r="I4" s="8"/>
      <c r="J4" s="8"/>
      <c r="K4" s="8"/>
    </row>
    <row r="5" spans="1:11" ht="17.25" thickTop="1" thickBot="1">
      <c r="A5" s="11" t="s">
        <v>13</v>
      </c>
      <c r="B5" s="12">
        <f>B6+B7</f>
        <v>13</v>
      </c>
      <c r="C5" s="12">
        <f>C6+C7+C8</f>
        <v>252</v>
      </c>
      <c r="D5" s="12">
        <f>D6+D7+D8</f>
        <v>232</v>
      </c>
      <c r="E5" s="12">
        <f>E6+E7+E8</f>
        <v>484</v>
      </c>
      <c r="F5" s="12">
        <f>F6+F7+F8</f>
        <v>15</v>
      </c>
      <c r="G5" s="12">
        <f>G6+G7+G8</f>
        <v>63</v>
      </c>
      <c r="H5" s="12">
        <f>H6+H7</f>
        <v>63</v>
      </c>
      <c r="I5" s="13">
        <f>(I6+I7)/2</f>
        <v>7.2236842105263159</v>
      </c>
      <c r="J5" s="13">
        <f>(J6+J7)/2</f>
        <v>7.2236842105263159</v>
      </c>
      <c r="K5" s="13">
        <f>(K6+K7)/2</f>
        <v>42.15</v>
      </c>
    </row>
    <row r="6" spans="1:11" ht="17.25" thickTop="1" thickBot="1">
      <c r="A6" s="14" t="s">
        <v>14</v>
      </c>
      <c r="B6" s="15">
        <v>8</v>
      </c>
      <c r="C6" s="15">
        <v>187</v>
      </c>
      <c r="D6" s="15">
        <v>172</v>
      </c>
      <c r="E6" s="15">
        <f>C6+D6</f>
        <v>359</v>
      </c>
      <c r="F6" s="15">
        <v>5</v>
      </c>
      <c r="G6" s="15">
        <v>38</v>
      </c>
      <c r="H6" s="15">
        <v>38</v>
      </c>
      <c r="I6" s="16">
        <f>E6/H6</f>
        <v>9.4473684210526319</v>
      </c>
      <c r="J6" s="16">
        <f>E6/G6</f>
        <v>9.4473684210526319</v>
      </c>
      <c r="K6" s="16">
        <f>E6/F6</f>
        <v>71.8</v>
      </c>
    </row>
    <row r="7" spans="1:11" ht="17.25" thickTop="1" thickBot="1">
      <c r="A7" s="14" t="s">
        <v>15</v>
      </c>
      <c r="B7" s="15">
        <v>5</v>
      </c>
      <c r="C7" s="15">
        <v>65</v>
      </c>
      <c r="D7" s="15">
        <v>60</v>
      </c>
      <c r="E7" s="15">
        <f>C7+D7</f>
        <v>125</v>
      </c>
      <c r="F7" s="15">
        <v>10</v>
      </c>
      <c r="G7" s="15">
        <v>25</v>
      </c>
      <c r="H7" s="15">
        <v>25</v>
      </c>
      <c r="I7" s="16">
        <f>E7/H7</f>
        <v>5</v>
      </c>
      <c r="J7" s="16">
        <f>E7/G7</f>
        <v>5</v>
      </c>
      <c r="K7" s="16">
        <f>E7/F7</f>
        <v>12.5</v>
      </c>
    </row>
    <row r="8" spans="1:11" ht="17.25" thickTop="1" thickBot="1">
      <c r="A8" s="14" t="s">
        <v>16</v>
      </c>
      <c r="B8" s="15">
        <v>0</v>
      </c>
      <c r="C8" s="15">
        <v>0</v>
      </c>
      <c r="D8" s="15">
        <v>0</v>
      </c>
      <c r="E8" s="15">
        <f>C8+D8</f>
        <v>0</v>
      </c>
      <c r="F8" s="15">
        <v>0</v>
      </c>
      <c r="G8" s="15">
        <v>0</v>
      </c>
      <c r="H8" s="15">
        <v>0</v>
      </c>
      <c r="I8" s="16">
        <v>0</v>
      </c>
      <c r="J8" s="16">
        <v>0</v>
      </c>
      <c r="K8" s="16">
        <v>0</v>
      </c>
    </row>
    <row r="9" spans="1:11" ht="17.25" thickTop="1" thickBot="1">
      <c r="A9" s="17" t="s">
        <v>17</v>
      </c>
      <c r="B9" s="12">
        <v>4</v>
      </c>
      <c r="C9" s="12">
        <v>134</v>
      </c>
      <c r="D9" s="12">
        <v>105</v>
      </c>
      <c r="E9" s="12">
        <v>239</v>
      </c>
      <c r="F9" s="12">
        <v>49</v>
      </c>
      <c r="G9" s="12">
        <f>G10+G11</f>
        <v>17</v>
      </c>
      <c r="H9" s="12">
        <v>50</v>
      </c>
      <c r="I9" s="13">
        <f>10/2</f>
        <v>5</v>
      </c>
      <c r="J9" s="13">
        <f>J10/1</f>
        <v>14.117647058823529</v>
      </c>
      <c r="K9" s="13">
        <v>8</v>
      </c>
    </row>
    <row r="10" spans="1:11" ht="17.25" thickTop="1" thickBot="1">
      <c r="A10" s="14" t="s">
        <v>18</v>
      </c>
      <c r="B10" s="18">
        <v>4</v>
      </c>
      <c r="C10" s="18">
        <v>134</v>
      </c>
      <c r="D10" s="18">
        <v>106</v>
      </c>
      <c r="E10" s="18">
        <f>C10+D10</f>
        <v>240</v>
      </c>
      <c r="F10" s="18">
        <v>32</v>
      </c>
      <c r="G10" s="18">
        <v>17</v>
      </c>
      <c r="H10" s="18">
        <v>50</v>
      </c>
      <c r="I10" s="19">
        <f>E10/H10</f>
        <v>4.8</v>
      </c>
      <c r="J10" s="16">
        <f>E10/G10</f>
        <v>14.117647058823529</v>
      </c>
      <c r="K10" s="16">
        <f>E10/F10</f>
        <v>7.5</v>
      </c>
    </row>
    <row r="11" spans="1:11" ht="17.25" thickTop="1" thickBot="1">
      <c r="A11" s="14" t="s">
        <v>19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6">
        <v>0</v>
      </c>
      <c r="J11" s="16">
        <v>0</v>
      </c>
      <c r="K11" s="16">
        <v>0</v>
      </c>
    </row>
    <row r="12" spans="1:11" ht="17.25" thickTop="1" thickBot="1">
      <c r="A12" s="20" t="s">
        <v>20</v>
      </c>
      <c r="B12" s="12">
        <v>7</v>
      </c>
      <c r="C12" s="12">
        <v>460</v>
      </c>
      <c r="D12" s="12">
        <v>353</v>
      </c>
      <c r="E12" s="12">
        <v>813</v>
      </c>
      <c r="F12" s="12">
        <v>117</v>
      </c>
      <c r="G12" s="12">
        <f>G13+G14+G15+G16</f>
        <v>59</v>
      </c>
      <c r="H12" s="12">
        <v>98</v>
      </c>
      <c r="I12" s="13">
        <v>8</v>
      </c>
      <c r="J12" s="13">
        <f>J13/1</f>
        <v>13.864406779661017</v>
      </c>
      <c r="K12" s="13">
        <v>8</v>
      </c>
    </row>
    <row r="13" spans="1:11" ht="17.25" thickTop="1" thickBot="1">
      <c r="A13" s="14" t="s">
        <v>21</v>
      </c>
      <c r="B13" s="18">
        <v>7</v>
      </c>
      <c r="C13" s="18">
        <v>462</v>
      </c>
      <c r="D13" s="18">
        <v>356</v>
      </c>
      <c r="E13" s="18">
        <f>C13+D13</f>
        <v>818</v>
      </c>
      <c r="F13" s="18">
        <v>98</v>
      </c>
      <c r="G13" s="18">
        <v>59</v>
      </c>
      <c r="H13" s="18">
        <v>98</v>
      </c>
      <c r="I13" s="19">
        <f>E13/H13</f>
        <v>8.3469387755102034</v>
      </c>
      <c r="J13" s="19">
        <f>E13/G13</f>
        <v>13.864406779661017</v>
      </c>
      <c r="K13" s="19">
        <f>E13/F13</f>
        <v>8.3469387755102034</v>
      </c>
    </row>
    <row r="14" spans="1:11" ht="17.25" thickTop="1" thickBot="1">
      <c r="A14" s="14" t="s">
        <v>22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9">
        <v>0</v>
      </c>
      <c r="J14" s="19">
        <v>0</v>
      </c>
      <c r="K14" s="19">
        <v>0</v>
      </c>
    </row>
    <row r="15" spans="1:11" ht="17.25" thickTop="1" thickBot="1">
      <c r="A15" s="14" t="s">
        <v>23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6">
        <v>0</v>
      </c>
      <c r="J15" s="16">
        <v>0</v>
      </c>
      <c r="K15" s="16">
        <v>0</v>
      </c>
    </row>
    <row r="16" spans="1:11" ht="17.25" thickTop="1" thickBot="1">
      <c r="A16" s="14" t="s">
        <v>24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6">
        <v>0</v>
      </c>
      <c r="J16" s="16">
        <v>0</v>
      </c>
      <c r="K16" s="16">
        <v>0</v>
      </c>
    </row>
    <row r="17" spans="1:11" ht="17.25" thickTop="1" thickBot="1">
      <c r="A17" s="11" t="s">
        <v>25</v>
      </c>
      <c r="B17" s="12">
        <f t="shared" ref="B17:H17" si="0">B5+B9+B12</f>
        <v>24</v>
      </c>
      <c r="C17" s="12">
        <f t="shared" si="0"/>
        <v>846</v>
      </c>
      <c r="D17" s="12">
        <f t="shared" si="0"/>
        <v>690</v>
      </c>
      <c r="E17" s="12">
        <f>E5+E9+E12</f>
        <v>1536</v>
      </c>
      <c r="F17" s="12">
        <f t="shared" si="0"/>
        <v>181</v>
      </c>
      <c r="G17" s="12">
        <f t="shared" si="0"/>
        <v>139</v>
      </c>
      <c r="H17" s="12">
        <f t="shared" si="0"/>
        <v>211</v>
      </c>
      <c r="I17" s="13">
        <f>(I5+I9+I12)/3</f>
        <v>6.7412280701754383</v>
      </c>
      <c r="J17" s="13">
        <f>(J5+J9+J12)/3</f>
        <v>11.735246016336953</v>
      </c>
      <c r="K17" s="13">
        <f>(K5+K9+K12)/3</f>
        <v>19.383333333333333</v>
      </c>
    </row>
    <row r="18" spans="1:11" ht="17.25" thickTop="1" thickBot="1">
      <c r="A18" s="17" t="s">
        <v>26</v>
      </c>
      <c r="B18" s="12">
        <f>B19+B20</f>
        <v>18</v>
      </c>
      <c r="C18" s="12">
        <f>C19+C20</f>
        <v>2068</v>
      </c>
      <c r="D18" s="12">
        <f>D19+D20</f>
        <v>1427</v>
      </c>
      <c r="E18" s="12">
        <f>E19+E20</f>
        <v>3495</v>
      </c>
      <c r="F18" s="12">
        <f>F19+F20</f>
        <v>473</v>
      </c>
      <c r="G18" s="12">
        <f>G19+G20+G21+G22</f>
        <v>62</v>
      </c>
      <c r="H18" s="12">
        <f>H19+H20</f>
        <v>300</v>
      </c>
      <c r="I18" s="13">
        <f>(I19+I20)/2</f>
        <v>12.31737849779087</v>
      </c>
      <c r="J18" s="13">
        <f>(J19+J20)/2</f>
        <v>56.814583333333331</v>
      </c>
      <c r="K18" s="13">
        <f>(K19+K20)/2</f>
        <v>7.366598474986052</v>
      </c>
    </row>
    <row r="19" spans="1:11" ht="17.25" thickTop="1" thickBot="1">
      <c r="A19" s="14" t="s">
        <v>27</v>
      </c>
      <c r="B19" s="15">
        <v>12</v>
      </c>
      <c r="C19" s="18">
        <v>1134</v>
      </c>
      <c r="D19" s="18">
        <v>983</v>
      </c>
      <c r="E19" s="18">
        <f>C19+D19</f>
        <v>2117</v>
      </c>
      <c r="F19" s="18">
        <v>283</v>
      </c>
      <c r="G19" s="18">
        <v>30</v>
      </c>
      <c r="H19" s="18">
        <v>203</v>
      </c>
      <c r="I19" s="16">
        <f>E19/H19</f>
        <v>10.428571428571429</v>
      </c>
      <c r="J19" s="16">
        <f>E19/G19</f>
        <v>70.566666666666663</v>
      </c>
      <c r="K19" s="16">
        <f>E19/F19</f>
        <v>7.4805653710247348</v>
      </c>
    </row>
    <row r="20" spans="1:11" ht="17.25" thickTop="1" thickBot="1">
      <c r="A20" s="14" t="s">
        <v>28</v>
      </c>
      <c r="B20" s="15">
        <v>6</v>
      </c>
      <c r="C20" s="18">
        <v>934</v>
      </c>
      <c r="D20" s="18">
        <v>444</v>
      </c>
      <c r="E20" s="18">
        <f>C20+D20</f>
        <v>1378</v>
      </c>
      <c r="F20" s="18">
        <v>190</v>
      </c>
      <c r="G20" s="18">
        <v>32</v>
      </c>
      <c r="H20" s="18">
        <v>97</v>
      </c>
      <c r="I20" s="16">
        <f>E20/H20</f>
        <v>14.206185567010309</v>
      </c>
      <c r="J20" s="16">
        <f>E20/G20</f>
        <v>43.0625</v>
      </c>
      <c r="K20" s="16">
        <f>E20/F20</f>
        <v>7.2526315789473683</v>
      </c>
    </row>
    <row r="21" spans="1:11" ht="17.25" thickTop="1" thickBot="1">
      <c r="A21" s="14" t="s">
        <v>29</v>
      </c>
      <c r="B21" s="16">
        <v>0</v>
      </c>
      <c r="C21" s="16">
        <v>0</v>
      </c>
      <c r="D21" s="21">
        <v>0</v>
      </c>
      <c r="E21" s="16">
        <v>0</v>
      </c>
      <c r="F21" s="16">
        <v>0</v>
      </c>
      <c r="G21" s="16">
        <v>0</v>
      </c>
      <c r="H21" s="19">
        <v>0</v>
      </c>
      <c r="I21" s="16">
        <v>0</v>
      </c>
      <c r="J21" s="16">
        <v>0</v>
      </c>
      <c r="K21" s="16">
        <v>0</v>
      </c>
    </row>
    <row r="22" spans="1:11" ht="17.25" thickTop="1" thickBot="1">
      <c r="A22" s="14" t="s">
        <v>30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9">
        <v>0</v>
      </c>
      <c r="I22" s="16">
        <v>0</v>
      </c>
      <c r="J22" s="16">
        <v>0</v>
      </c>
      <c r="K22" s="16">
        <v>0</v>
      </c>
    </row>
    <row r="23" spans="1:11" ht="17.25" thickTop="1" thickBot="1">
      <c r="A23" s="22" t="s">
        <v>31</v>
      </c>
      <c r="B23" s="13">
        <f t="shared" ref="B23:H23" si="1">B17+B18</f>
        <v>42</v>
      </c>
      <c r="C23" s="13">
        <f t="shared" si="1"/>
        <v>2914</v>
      </c>
      <c r="D23" s="13">
        <f t="shared" si="1"/>
        <v>2117</v>
      </c>
      <c r="E23" s="13">
        <f>E17+E18</f>
        <v>5031</v>
      </c>
      <c r="F23" s="13">
        <f t="shared" si="1"/>
        <v>654</v>
      </c>
      <c r="G23" s="13">
        <f t="shared" si="1"/>
        <v>201</v>
      </c>
      <c r="H23" s="13">
        <f t="shared" si="1"/>
        <v>511</v>
      </c>
      <c r="I23" s="13">
        <f>(I17+I18)/2</f>
        <v>9.529303283983154</v>
      </c>
      <c r="J23" s="13">
        <f>(J17+J18)/2</f>
        <v>34.274914674835145</v>
      </c>
      <c r="K23" s="13">
        <f>(K17+K18)/2</f>
        <v>13.374965904159692</v>
      </c>
    </row>
    <row r="24" spans="1:11" ht="16.5" thickTop="1">
      <c r="A24" s="23"/>
      <c r="B24" s="24"/>
      <c r="C24" s="24"/>
      <c r="D24" s="24"/>
      <c r="E24" s="24"/>
      <c r="F24" s="24"/>
      <c r="G24" s="24"/>
      <c r="H24" s="24"/>
      <c r="I24" s="25"/>
      <c r="J24" s="25"/>
      <c r="K24" s="26"/>
    </row>
    <row r="25" spans="1:11">
      <c r="A25" s="23"/>
      <c r="B25" s="27"/>
      <c r="C25" s="27"/>
      <c r="D25" s="27"/>
      <c r="E25" s="27"/>
      <c r="F25" s="27"/>
      <c r="G25" s="27"/>
      <c r="H25" s="27"/>
      <c r="I25" s="25"/>
      <c r="J25" s="25"/>
      <c r="K25" s="26"/>
    </row>
  </sheetData>
  <mergeCells count="10">
    <mergeCell ref="A1:K1"/>
    <mergeCell ref="A2:A4"/>
    <mergeCell ref="B2:B4"/>
    <mergeCell ref="C2:E2"/>
    <mergeCell ref="F2:F4"/>
    <mergeCell ref="G2:G4"/>
    <mergeCell ref="H2:H4"/>
    <mergeCell ref="I2:I4"/>
    <mergeCell ref="J2:J4"/>
    <mergeCell ref="K2:K4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2018-04-04T07:54:38Z</dcterms:modified>
</cp:coreProperties>
</file>